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3040" windowHeight="9384" tabRatio="579"/>
  </bookViews>
  <sheets>
    <sheet name="Muži" sheetId="1" r:id="rId1"/>
  </sheets>
  <calcPr calcId="124519"/>
</workbook>
</file>

<file path=xl/calcChain.xml><?xml version="1.0" encoding="utf-8"?>
<calcChain xmlns="http://schemas.openxmlformats.org/spreadsheetml/2006/main">
  <c r="I23" i="1"/>
  <c r="M67" l="1"/>
  <c r="I67"/>
  <c r="M66"/>
  <c r="I66"/>
  <c r="M65"/>
  <c r="I65"/>
  <c r="M64"/>
  <c r="I64"/>
  <c r="M63"/>
  <c r="I63"/>
  <c r="M62"/>
  <c r="I62"/>
  <c r="M60"/>
  <c r="I60"/>
  <c r="M59"/>
  <c r="I59"/>
  <c r="M58"/>
  <c r="I58"/>
  <c r="M57"/>
  <c r="I57"/>
  <c r="M56"/>
  <c r="I56"/>
  <c r="M55"/>
  <c r="I55"/>
  <c r="M53"/>
  <c r="I53"/>
  <c r="M52"/>
  <c r="I52"/>
  <c r="M51"/>
  <c r="I51"/>
  <c r="M50"/>
  <c r="I50"/>
  <c r="M49"/>
  <c r="I49"/>
  <c r="M48"/>
  <c r="I48"/>
  <c r="M46"/>
  <c r="I46"/>
  <c r="M45"/>
  <c r="I45"/>
  <c r="M44"/>
  <c r="I44"/>
  <c r="M43"/>
  <c r="I43"/>
  <c r="M42"/>
  <c r="I42"/>
  <c r="M41"/>
  <c r="I41"/>
  <c r="M39"/>
  <c r="I39"/>
  <c r="M38"/>
  <c r="I38"/>
  <c r="M37"/>
  <c r="I37"/>
  <c r="M36"/>
  <c r="I36"/>
  <c r="M35"/>
  <c r="I35"/>
  <c r="M34"/>
  <c r="I34"/>
  <c r="I32"/>
  <c r="M32"/>
  <c r="I31"/>
  <c r="M31"/>
  <c r="I30"/>
  <c r="M30"/>
  <c r="I29"/>
  <c r="M29"/>
  <c r="I28"/>
  <c r="M28"/>
  <c r="I27"/>
  <c r="M27"/>
  <c r="I25"/>
  <c r="M25"/>
  <c r="I24"/>
  <c r="M24"/>
  <c r="M23"/>
  <c r="I22"/>
  <c r="M22"/>
  <c r="I21"/>
  <c r="M21"/>
  <c r="I20"/>
  <c r="M20"/>
  <c r="I18"/>
  <c r="M18"/>
  <c r="I17"/>
  <c r="M17"/>
  <c r="I16"/>
  <c r="M16"/>
  <c r="I15"/>
  <c r="M15"/>
  <c r="I14"/>
  <c r="M14"/>
  <c r="I13"/>
  <c r="M13"/>
  <c r="I10"/>
  <c r="M10"/>
  <c r="I9"/>
  <c r="M9"/>
  <c r="I11"/>
  <c r="M11"/>
  <c r="M8"/>
  <c r="I8"/>
  <c r="I6"/>
  <c r="M6"/>
  <c r="I7"/>
  <c r="M7"/>
  <c r="N67" l="1"/>
  <c r="O67" s="1"/>
  <c r="N66"/>
  <c r="O66" s="1"/>
  <c r="N60"/>
  <c r="O60" s="1"/>
  <c r="N53"/>
  <c r="O53" s="1"/>
  <c r="N52"/>
  <c r="O52" s="1"/>
  <c r="N58"/>
  <c r="O58" s="1"/>
  <c r="N50"/>
  <c r="O50" s="1"/>
  <c r="N63"/>
  <c r="O63" s="1"/>
  <c r="N48"/>
  <c r="O48" s="1"/>
  <c r="N49"/>
  <c r="O49" s="1"/>
  <c r="N55"/>
  <c r="O55" s="1"/>
  <c r="N57"/>
  <c r="O57" s="1"/>
  <c r="N59"/>
  <c r="O59" s="1"/>
  <c r="N62"/>
  <c r="O62" s="1"/>
  <c r="N64"/>
  <c r="O64" s="1"/>
  <c r="N65"/>
  <c r="O65" s="1"/>
  <c r="N51"/>
  <c r="O51" s="1"/>
  <c r="N56"/>
  <c r="O56" s="1"/>
  <c r="N46"/>
  <c r="O46" s="1"/>
  <c r="N18"/>
  <c r="O18" s="1"/>
  <c r="N37"/>
  <c r="O37" s="1"/>
  <c r="N44"/>
  <c r="O44" s="1"/>
  <c r="N30"/>
  <c r="O30" s="1"/>
  <c r="N13"/>
  <c r="O13" s="1"/>
  <c r="N21"/>
  <c r="O21" s="1"/>
  <c r="N7"/>
  <c r="O7" s="1"/>
  <c r="N45"/>
  <c r="O45" s="1"/>
  <c r="N39"/>
  <c r="O39" s="1"/>
  <c r="N32"/>
  <c r="O32" s="1"/>
  <c r="N31"/>
  <c r="O31" s="1"/>
  <c r="N25"/>
  <c r="O25" s="1"/>
  <c r="N24"/>
  <c r="O24" s="1"/>
  <c r="N17"/>
  <c r="O17" s="1"/>
  <c r="N11"/>
  <c r="O11" s="1"/>
  <c r="N36"/>
  <c r="O36" s="1"/>
  <c r="N29"/>
  <c r="O29" s="1"/>
  <c r="N23"/>
  <c r="O23" s="1"/>
  <c r="N16"/>
  <c r="O16" s="1"/>
  <c r="N15"/>
  <c r="O15" s="1"/>
  <c r="N9"/>
  <c r="O9" s="1"/>
  <c r="N8"/>
  <c r="O8" s="1"/>
  <c r="N42"/>
  <c r="O42" s="1"/>
  <c r="N41"/>
  <c r="O41" s="1"/>
  <c r="N20"/>
  <c r="O20" s="1"/>
  <c r="N14"/>
  <c r="O14" s="1"/>
  <c r="N6"/>
  <c r="O6" s="1"/>
  <c r="N35"/>
  <c r="O35" s="1"/>
  <c r="N22"/>
  <c r="O22" s="1"/>
  <c r="N27"/>
  <c r="O27" s="1"/>
  <c r="N34"/>
  <c r="O34" s="1"/>
  <c r="N43"/>
  <c r="O43" s="1"/>
  <c r="N10"/>
  <c r="O10" s="1"/>
  <c r="N28"/>
  <c r="O28" s="1"/>
  <c r="N38"/>
  <c r="O38" s="1"/>
  <c r="O68" l="1"/>
  <c r="O54"/>
  <c r="O61"/>
  <c r="O26"/>
  <c r="O19"/>
  <c r="O12"/>
  <c r="O47"/>
  <c r="O40"/>
  <c r="O33"/>
  <c r="P68" l="1"/>
  <c r="P40"/>
  <c r="P47"/>
  <c r="P26"/>
  <c r="P12"/>
  <c r="P54"/>
  <c r="P33"/>
  <c r="P19"/>
  <c r="P61"/>
</calcChain>
</file>

<file path=xl/sharedStrings.xml><?xml version="1.0" encoding="utf-8"?>
<sst xmlns="http://schemas.openxmlformats.org/spreadsheetml/2006/main" count="81" uniqueCount="75">
  <si>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</si>
  <si>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</si>
  <si>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</si>
  <si>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</si>
  <si>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</si>
  <si>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</si>
  <si>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</si>
  <si>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</si>
  <si>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</si>
  <si>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</si>
  <si>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</si>
  <si>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</si>
  <si>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</si>
  <si>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</si>
  <si>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TJ slavoj Plzeň</t>
  </si>
  <si>
    <t>Poř.</t>
  </si>
  <si>
    <t>Váňa Jaroslav</t>
  </si>
  <si>
    <t>Rotas Rotava</t>
  </si>
  <si>
    <t>Hrubý René</t>
  </si>
  <si>
    <t>TJ Baník Meziboří</t>
  </si>
  <si>
    <t>Šindler Ondřej</t>
  </si>
  <si>
    <t>Kadlec Zdeněk</t>
  </si>
  <si>
    <t>Chvojka Antonín</t>
  </si>
  <si>
    <t>Kružík Filip</t>
  </si>
  <si>
    <t>Hrubý Patrik</t>
  </si>
  <si>
    <t>Karpíšek Jakub</t>
  </si>
  <si>
    <t>Herink Tomáš</t>
  </si>
  <si>
    <t>Kovač Dušan</t>
  </si>
  <si>
    <t>Nagy Josef</t>
  </si>
  <si>
    <t>Ševčík Svatobor</t>
  </si>
  <si>
    <t>Červený Martin</t>
  </si>
  <si>
    <t>Podšer Miloš</t>
  </si>
  <si>
    <t>Marek Petr</t>
  </si>
  <si>
    <t>Vrbka Zdeněk</t>
  </si>
  <si>
    <t>Dunka Tomáš</t>
  </si>
  <si>
    <t>-</t>
  </si>
  <si>
    <t>Termín:12.6.2021</t>
  </si>
  <si>
    <t>1. kolo III. Liga Mužů skupina A</t>
  </si>
  <si>
    <t>Válek Michal</t>
  </si>
  <si>
    <t>TJ Nová Role</t>
  </si>
  <si>
    <t>Kuba Jiří</t>
  </si>
  <si>
    <t>Ott Tomáš</t>
  </si>
  <si>
    <t>Sláma Petr</t>
  </si>
  <si>
    <t>Matoušek Martin</t>
  </si>
  <si>
    <t>Dostál Jan</t>
  </si>
  <si>
    <t>Friedrich Adam</t>
  </si>
  <si>
    <t>Start Plzeň A</t>
  </si>
  <si>
    <t>Start Plzeň B</t>
  </si>
  <si>
    <t>Háva Radim</t>
  </si>
  <si>
    <t>Kepka Jindřich</t>
  </si>
  <si>
    <t>Horák Lukáš</t>
  </si>
  <si>
    <t>Králík Josef</t>
  </si>
  <si>
    <t>Pastorek Stanislav</t>
  </si>
  <si>
    <t>Matějovský Milan</t>
  </si>
  <si>
    <t>Kanaloš Petr</t>
  </si>
  <si>
    <t>Nagy Kamil</t>
  </si>
  <si>
    <t>Spilka Micha</t>
  </si>
  <si>
    <t>Bubla Jan</t>
  </si>
  <si>
    <t>Nový Sebastian</t>
  </si>
  <si>
    <t>Lučan Jaroslav</t>
  </si>
  <si>
    <t>Adámek Tomáš</t>
  </si>
  <si>
    <t>Lhoták Jáchym</t>
  </si>
  <si>
    <t>Pavlovský Zdeněk</t>
  </si>
  <si>
    <t>Šedlbauer Jan</t>
  </si>
  <si>
    <t>Lučan Jiří</t>
  </si>
  <si>
    <t>Šváb Michal</t>
  </si>
  <si>
    <t>Dymáček Ladislav</t>
  </si>
  <si>
    <t xml:space="preserve">Zapisovatel: </t>
  </si>
  <si>
    <t>Rozhodčí:</t>
  </si>
  <si>
    <t>Technický rozhodčí:</t>
  </si>
  <si>
    <t>TJ Lokomotiva Cheb</t>
  </si>
  <si>
    <t>TJ Slavoj Plzeň B</t>
  </si>
  <si>
    <t>TJ Slavoj Plzeň C</t>
  </si>
  <si>
    <t>Manhard Václav</t>
  </si>
  <si>
    <t>Gabčo Daniel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</si>
</sst>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108">
    <xf numFmtId="0" fontId="0" fillId="0" borderId="0" xfId="0"/>
    <xf numFmtId="164" fontId="0" fillId="0" borderId="0" xfId="0" applyNumberFormat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65" fontId="5" fillId="0" borderId="2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0" fillId="0" borderId="12" xfId="0" applyNumberFormat="1" applyBorder="1"/>
    <xf numFmtId="164" fontId="0" fillId="0" borderId="24" xfId="0" applyNumberFormat="1" applyBorder="1"/>
    <xf numFmtId="0" fontId="3" fillId="2" borderId="14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9" xfId="0" applyBorder="1"/>
    <xf numFmtId="164" fontId="0" fillId="0" borderId="32" xfId="0" applyNumberFormat="1" applyBorder="1"/>
    <xf numFmtId="0" fontId="6" fillId="0" borderId="24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16" fillId="0" borderId="19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7" fillId="0" borderId="24" xfId="0" applyFont="1" applyBorder="1"/>
    <xf numFmtId="0" fontId="17" fillId="0" borderId="0" xfId="0" applyFont="1"/>
    <xf numFmtId="1" fontId="16" fillId="0" borderId="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64" fontId="17" fillId="0" borderId="24" xfId="0" applyNumberFormat="1" applyFont="1" applyBorder="1"/>
    <xf numFmtId="1" fontId="16" fillId="0" borderId="2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165" fontId="16" fillId="0" borderId="20" xfId="0" applyNumberFormat="1" applyFont="1" applyBorder="1" applyAlignment="1">
      <alignment horizontal="right"/>
    </xf>
    <xf numFmtId="0" fontId="16" fillId="2" borderId="14" xfId="0" applyNumberFormat="1" applyFont="1" applyFill="1" applyBorder="1" applyAlignment="1">
      <alignment horizontal="center"/>
    </xf>
    <xf numFmtId="1" fontId="13" fillId="3" borderId="21" xfId="1" applyNumberFormat="1" applyBorder="1" applyAlignment="1">
      <alignment horizontal="center"/>
    </xf>
    <xf numFmtId="1" fontId="13" fillId="3" borderId="22" xfId="1" applyNumberFormat="1" applyBorder="1" applyAlignment="1">
      <alignment horizontal="center"/>
    </xf>
    <xf numFmtId="1" fontId="13" fillId="3" borderId="1" xfId="1" applyNumberFormat="1" applyBorder="1" applyAlignment="1">
      <alignment horizontal="center"/>
    </xf>
    <xf numFmtId="1" fontId="13" fillId="3" borderId="19" xfId="1" applyNumberFormat="1" applyBorder="1" applyAlignment="1">
      <alignment horizontal="center"/>
    </xf>
    <xf numFmtId="1" fontId="13" fillId="3" borderId="22" xfId="1" quotePrefix="1" applyNumberFormat="1" applyBorder="1" applyAlignment="1">
      <alignment horizontal="center"/>
    </xf>
    <xf numFmtId="1" fontId="13" fillId="3" borderId="36" xfId="1" applyNumberFormat="1" applyBorder="1" applyAlignment="1">
      <alignment horizontal="center"/>
    </xf>
    <xf numFmtId="0" fontId="8" fillId="0" borderId="38" xfId="0" applyFont="1" applyBorder="1" applyAlignment="1">
      <alignment horizontal="centerContinuous"/>
    </xf>
    <xf numFmtId="1" fontId="13" fillId="3" borderId="35" xfId="1" applyNumberFormat="1" applyBorder="1" applyAlignment="1">
      <alignment horizontal="center"/>
    </xf>
    <xf numFmtId="0" fontId="0" fillId="0" borderId="39" xfId="0" applyBorder="1"/>
    <xf numFmtId="164" fontId="15" fillId="0" borderId="24" xfId="0" applyNumberFormat="1" applyFont="1" applyBorder="1"/>
    <xf numFmtId="0" fontId="15" fillId="0" borderId="0" xfId="0" applyFont="1"/>
    <xf numFmtId="0" fontId="5" fillId="0" borderId="19" xfId="0" applyFont="1" applyFill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12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13" fillId="5" borderId="21" xfId="1" applyNumberFormat="1" applyFill="1" applyBorder="1" applyAlignment="1">
      <alignment horizontal="center"/>
    </xf>
    <xf numFmtId="1" fontId="13" fillId="5" borderId="22" xfId="1" applyNumberFormat="1" applyFill="1" applyBorder="1" applyAlignment="1">
      <alignment horizontal="center"/>
    </xf>
    <xf numFmtId="1" fontId="13" fillId="5" borderId="1" xfId="1" applyNumberFormat="1" applyFill="1" applyBorder="1" applyAlignment="1">
      <alignment horizontal="center"/>
    </xf>
    <xf numFmtId="1" fontId="15" fillId="5" borderId="22" xfId="0" applyNumberFormat="1" applyFont="1" applyFill="1" applyBorder="1" applyAlignment="1">
      <alignment horizontal="center"/>
    </xf>
    <xf numFmtId="1" fontId="15" fillId="5" borderId="23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2" fillId="5" borderId="19" xfId="1" applyNumberFormat="1" applyFont="1" applyFill="1" applyBorder="1" applyAlignment="1">
      <alignment horizontal="center"/>
    </xf>
    <xf numFmtId="1" fontId="2" fillId="5" borderId="22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" fontId="13" fillId="5" borderId="19" xfId="1" applyNumberFormat="1" applyFill="1" applyBorder="1" applyAlignment="1">
      <alignment horizontal="center"/>
    </xf>
    <xf numFmtId="1" fontId="2" fillId="5" borderId="21" xfId="1" applyNumberFormat="1" applyFont="1" applyFill="1" applyBorder="1" applyAlignment="1">
      <alignment horizontal="center"/>
    </xf>
    <xf numFmtId="1" fontId="2" fillId="5" borderId="37" xfId="1" applyNumberFormat="1" applyFont="1" applyFill="1" applyBorder="1" applyAlignment="1">
      <alignment horizontal="center"/>
    </xf>
    <xf numFmtId="1" fontId="14" fillId="5" borderId="21" xfId="2" applyNumberForma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4" fillId="5" borderId="23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13" fillId="5" borderId="22" xfId="1" quotePrefix="1" applyNumberFormat="1" applyFill="1" applyBorder="1" applyAlignment="1">
      <alignment horizontal="center"/>
    </xf>
    <xf numFmtId="1" fontId="2" fillId="5" borderId="22" xfId="1" quotePrefix="1" applyNumberFormat="1" applyFont="1" applyFill="1" applyBorder="1" applyAlignment="1">
      <alignment horizontal="center"/>
    </xf>
    <xf numFmtId="1" fontId="15" fillId="5" borderId="22" xfId="0" quotePrefix="1" applyNumberFormat="1" applyFont="1" applyFill="1" applyBorder="1" applyAlignment="1">
      <alignment horizontal="center"/>
    </xf>
    <xf numFmtId="1" fontId="1" fillId="5" borderId="21" xfId="1" applyNumberFormat="1" applyFont="1" applyFill="1" applyBorder="1" applyAlignment="1">
      <alignment horizontal="center"/>
    </xf>
    <xf numFmtId="0" fontId="13" fillId="3" borderId="0" xfId="1" applyAlignment="1">
      <alignment horizontal="center"/>
    </xf>
    <xf numFmtId="1" fontId="13" fillId="3" borderId="37" xfId="1" applyNumberFormat="1" applyBorder="1" applyAlignment="1">
      <alignment horizontal="center"/>
    </xf>
    <xf numFmtId="0" fontId="13" fillId="3" borderId="0" xfId="1"/>
    <xf numFmtId="0" fontId="0" fillId="0" borderId="0" xfId="0" quotePrefix="1"/>
    <xf numFmtId="1" fontId="1" fillId="5" borderId="22" xfId="1" applyNumberFormat="1" applyFont="1" applyFill="1" applyBorder="1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R72"/>
  <sheetViews>
    <sheetView tabSelected="1" zoomScale="60" zoomScaleNormal="60" workbookViewId="0">
      <selection activeCell="L19" sqref="L19"/>
    </sheetView>
  </sheetViews>
  <sheetFormatPr defaultRowHeight="13.2"/>
  <cols>
    <col min="2" max="2" width="7.33203125" customWidth="1"/>
    <col min="3" max="3" width="19.109375" customWidth="1"/>
    <col min="5" max="5" width="20.44140625" customWidth="1"/>
    <col min="6" max="8" width="7" customWidth="1"/>
    <col min="9" max="9" width="6.44140625" customWidth="1"/>
    <col min="10" max="12" width="7" customWidth="1"/>
    <col min="13" max="13" width="6.44140625" customWidth="1"/>
    <col min="14" max="14" width="8" customWidth="1"/>
    <col min="15" max="15" width="11.6640625" customWidth="1"/>
    <col min="16" max="16" width="6.33203125" style="1" customWidth="1"/>
    <col min="26" max="26" width="7.77734375" customWidth="1"/>
  </cols>
  <sheetData>
    <row r="1" spans="2:17" ht="28.2">
      <c r="B1" s="77" t="s">
        <v>37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7" ht="15.75" customHeight="1">
      <c r="B2" s="78" t="s">
        <v>36</v>
      </c>
      <c r="C2" s="79"/>
      <c r="D2" s="82" t="s">
        <v>0</v>
      </c>
      <c r="E2" s="82"/>
      <c r="F2" s="82"/>
      <c r="G2" s="82"/>
      <c r="H2" s="82"/>
      <c r="I2" s="82"/>
      <c r="J2" s="82"/>
      <c r="K2" s="82"/>
      <c r="L2" s="82"/>
      <c r="M2" s="80" t="s">
        <v>14</v>
      </c>
      <c r="N2" s="81"/>
      <c r="O2" s="81"/>
    </row>
    <row r="3" spans="2:17" ht="9.75" customHeight="1" thickBot="1"/>
    <row r="4" spans="2:17" ht="13.8" thickBot="1">
      <c r="B4" s="2" t="s">
        <v>1</v>
      </c>
      <c r="C4" s="3" t="s">
        <v>2</v>
      </c>
      <c r="D4" s="24" t="s">
        <v>13</v>
      </c>
      <c r="E4" s="16" t="s">
        <v>3</v>
      </c>
      <c r="F4" s="4" t="s">
        <v>4</v>
      </c>
      <c r="G4" s="65"/>
      <c r="H4" s="5"/>
      <c r="I4" s="6"/>
      <c r="J4" s="4" t="s">
        <v>5</v>
      </c>
      <c r="K4" s="5"/>
      <c r="L4" s="5"/>
      <c r="M4" s="6"/>
      <c r="N4" s="17" t="s">
        <v>6</v>
      </c>
      <c r="O4" s="7" t="s">
        <v>7</v>
      </c>
      <c r="P4" s="25" t="s">
        <v>15</v>
      </c>
    </row>
    <row r="5" spans="2:17" ht="13.8" thickBot="1">
      <c r="B5" s="8"/>
      <c r="C5" s="32"/>
      <c r="D5" s="10" t="s">
        <v>8</v>
      </c>
      <c r="E5" s="9"/>
      <c r="F5" s="11" t="s">
        <v>9</v>
      </c>
      <c r="G5" s="67" t="s">
        <v>10</v>
      </c>
      <c r="H5" s="13" t="s">
        <v>11</v>
      </c>
      <c r="I5" s="12" t="s">
        <v>12</v>
      </c>
      <c r="J5" s="13" t="s">
        <v>9</v>
      </c>
      <c r="K5" s="12" t="s">
        <v>10</v>
      </c>
      <c r="L5" s="13" t="s">
        <v>11</v>
      </c>
      <c r="M5" s="12" t="s">
        <v>12</v>
      </c>
      <c r="N5" s="14"/>
      <c r="O5" s="15"/>
      <c r="P5" s="26"/>
    </row>
    <row r="6" spans="2:17" ht="15" thickBot="1">
      <c r="B6" s="33">
        <v>101.9</v>
      </c>
      <c r="C6" s="34" t="s">
        <v>28</v>
      </c>
      <c r="D6" s="35">
        <v>1982</v>
      </c>
      <c r="E6" s="70" t="s">
        <v>39</v>
      </c>
      <c r="F6" s="59">
        <v>80</v>
      </c>
      <c r="G6" s="66">
        <v>85</v>
      </c>
      <c r="H6" s="83" t="s">
        <v>35</v>
      </c>
      <c r="I6" s="47">
        <f t="shared" ref="I6:I11" si="0">IF(MAX(F6:H6)&lt;0,0,MAX(F6:H6))</f>
        <v>85</v>
      </c>
      <c r="J6" s="59">
        <v>95</v>
      </c>
      <c r="K6" s="62">
        <v>100</v>
      </c>
      <c r="L6" s="83" t="s">
        <v>35</v>
      </c>
      <c r="M6" s="47">
        <f t="shared" ref="M6:M11" si="1">IF(MAX(J6:L6)&lt;0,0,MAX(J6:L6))</f>
        <v>100</v>
      </c>
      <c r="N6" s="48">
        <f t="shared" ref="N6:N11" si="2">SUM(I6,M6)</f>
        <v>185</v>
      </c>
      <c r="O6" s="49">
        <f>IF(ISNUMBER(B6), (IF(175.508&lt; B6,N6, TRUNC(10^(0.75194503*((LOG((B6/175.508)/LOG(10))*(LOG((B6/175.508)/LOG(10)))))),4)*N6)), 0)</f>
        <v>203.7405</v>
      </c>
      <c r="P6" s="50"/>
      <c r="Q6" s="51"/>
    </row>
    <row r="7" spans="2:17" ht="14.4">
      <c r="B7" s="36">
        <v>91</v>
      </c>
      <c r="C7" s="37" t="s">
        <v>22</v>
      </c>
      <c r="D7" s="38">
        <v>1990</v>
      </c>
      <c r="E7" s="41"/>
      <c r="F7" s="60">
        <v>55</v>
      </c>
      <c r="G7" s="61">
        <v>60</v>
      </c>
      <c r="H7" s="84">
        <v>-65</v>
      </c>
      <c r="I7" s="52">
        <f t="shared" si="0"/>
        <v>60</v>
      </c>
      <c r="J7" s="60">
        <v>75</v>
      </c>
      <c r="K7" s="61">
        <v>80</v>
      </c>
      <c r="L7" s="60">
        <v>85</v>
      </c>
      <c r="M7" s="52">
        <f t="shared" si="1"/>
        <v>85</v>
      </c>
      <c r="N7" s="53">
        <f t="shared" si="2"/>
        <v>145</v>
      </c>
      <c r="O7" s="49">
        <f t="shared" ref="O7:O46" si="3">IF(ISNUMBER(B7), (IF(175.508&lt; B7,N7, TRUNC(10^(0.75194503*((LOG((B7/175.508)/LOG(10))*(LOG((B7/175.508)/LOG(10)))))),4)*N7)), 0)</f>
        <v>166.92400000000001</v>
      </c>
      <c r="P7" s="50"/>
      <c r="Q7" s="51"/>
    </row>
    <row r="8" spans="2:17" ht="14.4">
      <c r="B8" s="36">
        <v>77.8</v>
      </c>
      <c r="C8" s="40" t="s">
        <v>32</v>
      </c>
      <c r="D8" s="38">
        <v>1985</v>
      </c>
      <c r="E8" s="41"/>
      <c r="F8" s="60">
        <v>52</v>
      </c>
      <c r="G8" s="61">
        <v>56</v>
      </c>
      <c r="H8" s="60">
        <v>60</v>
      </c>
      <c r="I8" s="52">
        <f t="shared" si="0"/>
        <v>60</v>
      </c>
      <c r="J8" s="60">
        <v>72</v>
      </c>
      <c r="K8" s="61">
        <v>76</v>
      </c>
      <c r="L8" s="99">
        <v>-80</v>
      </c>
      <c r="M8" s="52">
        <f t="shared" si="1"/>
        <v>76</v>
      </c>
      <c r="N8" s="53">
        <f t="shared" si="2"/>
        <v>136</v>
      </c>
      <c r="O8" s="49">
        <f t="shared" si="3"/>
        <v>168.8032</v>
      </c>
      <c r="P8" s="54"/>
      <c r="Q8" s="51"/>
    </row>
    <row r="9" spans="2:17" ht="14.4">
      <c r="B9" s="36">
        <v>111.1</v>
      </c>
      <c r="C9" s="40" t="s">
        <v>38</v>
      </c>
      <c r="D9" s="38">
        <v>1978</v>
      </c>
      <c r="E9" s="41"/>
      <c r="F9" s="60">
        <v>50</v>
      </c>
      <c r="G9" s="61">
        <v>55</v>
      </c>
      <c r="H9" s="103">
        <v>58</v>
      </c>
      <c r="I9" s="52">
        <f t="shared" si="0"/>
        <v>58</v>
      </c>
      <c r="J9" s="60">
        <v>65</v>
      </c>
      <c r="K9" s="61">
        <v>70</v>
      </c>
      <c r="L9" s="60">
        <v>75</v>
      </c>
      <c r="M9" s="52">
        <f t="shared" si="1"/>
        <v>75</v>
      </c>
      <c r="N9" s="53">
        <f t="shared" si="2"/>
        <v>133</v>
      </c>
      <c r="O9" s="49">
        <f t="shared" si="3"/>
        <v>142.38980000000001</v>
      </c>
      <c r="P9" s="54"/>
      <c r="Q9" s="51"/>
    </row>
    <row r="10" spans="2:17" ht="14.4">
      <c r="B10" s="36">
        <v>116.5</v>
      </c>
      <c r="C10" s="40" t="s">
        <v>21</v>
      </c>
      <c r="D10" s="38">
        <v>1970</v>
      </c>
      <c r="E10" s="41"/>
      <c r="F10" s="84">
        <v>0</v>
      </c>
      <c r="G10" s="85">
        <v>0</v>
      </c>
      <c r="H10" s="86">
        <v>0</v>
      </c>
      <c r="I10" s="52">
        <f t="shared" si="0"/>
        <v>0</v>
      </c>
      <c r="J10" s="84">
        <v>0</v>
      </c>
      <c r="K10" s="91">
        <v>0</v>
      </c>
      <c r="L10" s="99">
        <v>0</v>
      </c>
      <c r="M10" s="52">
        <f t="shared" si="1"/>
        <v>0</v>
      </c>
      <c r="N10" s="53">
        <f t="shared" si="2"/>
        <v>0</v>
      </c>
      <c r="O10" s="49">
        <f t="shared" si="3"/>
        <v>0</v>
      </c>
      <c r="P10" s="54"/>
      <c r="Q10" s="51"/>
    </row>
    <row r="11" spans="2:17" ht="15" thickBot="1">
      <c r="B11" s="36">
        <v>86.2</v>
      </c>
      <c r="C11" s="40" t="s">
        <v>31</v>
      </c>
      <c r="D11" s="38">
        <v>1977</v>
      </c>
      <c r="E11" s="41"/>
      <c r="F11" s="60">
        <v>78</v>
      </c>
      <c r="G11" s="85">
        <v>-83</v>
      </c>
      <c r="H11" s="60">
        <v>83</v>
      </c>
      <c r="I11" s="52">
        <f t="shared" si="0"/>
        <v>83</v>
      </c>
      <c r="J11" s="60">
        <v>100</v>
      </c>
      <c r="K11" s="61">
        <v>105</v>
      </c>
      <c r="L11" s="63">
        <v>110</v>
      </c>
      <c r="M11" s="52">
        <f t="shared" si="1"/>
        <v>110</v>
      </c>
      <c r="N11" s="53">
        <f t="shared" si="2"/>
        <v>193</v>
      </c>
      <c r="O11" s="49">
        <f t="shared" si="3"/>
        <v>227.64349999999999</v>
      </c>
      <c r="P11" s="50"/>
      <c r="Q11" s="51"/>
    </row>
    <row r="12" spans="2:17" ht="13.8" thickBot="1">
      <c r="B12" s="42"/>
      <c r="C12" s="43"/>
      <c r="D12" s="44"/>
      <c r="E12" s="45"/>
      <c r="F12" s="87"/>
      <c r="G12" s="88"/>
      <c r="H12" s="87"/>
      <c r="I12" s="55"/>
      <c r="J12" s="87"/>
      <c r="K12" s="88"/>
      <c r="L12" s="87"/>
      <c r="M12" s="55"/>
      <c r="N12" s="56"/>
      <c r="O12" s="57">
        <f>SUM(O6:O11)-MIN(O6:O11)</f>
        <v>909.50099999999998</v>
      </c>
      <c r="P12" s="58">
        <f>RANK(O12,($O$12,$O$19,$O$26,$O$33,$O$40,$O$47,$O$54,$O$61,$O$68))</f>
        <v>7</v>
      </c>
      <c r="Q12" s="51"/>
    </row>
    <row r="13" spans="2:17" ht="15" thickBot="1">
      <c r="B13" s="33">
        <v>91.2</v>
      </c>
      <c r="C13" s="34" t="s">
        <v>40</v>
      </c>
      <c r="D13" s="35">
        <v>1994</v>
      </c>
      <c r="E13" s="70" t="s">
        <v>46</v>
      </c>
      <c r="F13" s="83">
        <v>-100</v>
      </c>
      <c r="G13" s="62">
        <v>100</v>
      </c>
      <c r="H13" s="59">
        <v>105</v>
      </c>
      <c r="I13" s="47">
        <f t="shared" ref="I13:I18" si="4">IF(MAX(F13:H13)&lt;0,0,MAX(F13:H13))</f>
        <v>105</v>
      </c>
      <c r="J13" s="59">
        <v>125</v>
      </c>
      <c r="K13" s="62">
        <v>130</v>
      </c>
      <c r="L13" s="59">
        <v>135</v>
      </c>
      <c r="M13" s="47">
        <f t="shared" ref="M13:M18" si="5">IF(MAX(J13:L13)&lt;0,0,MAX(J13:L13))</f>
        <v>135</v>
      </c>
      <c r="N13" s="48">
        <f t="shared" ref="N13:N18" si="6">SUM(I13,M13)</f>
        <v>240</v>
      </c>
      <c r="O13" s="49">
        <f t="shared" si="3"/>
        <v>276.048</v>
      </c>
      <c r="P13" s="54"/>
      <c r="Q13" s="51"/>
    </row>
    <row r="14" spans="2:17" ht="14.4">
      <c r="B14" s="36">
        <v>107.5</v>
      </c>
      <c r="C14" s="37" t="s">
        <v>41</v>
      </c>
      <c r="D14" s="38">
        <v>1998</v>
      </c>
      <c r="E14" s="41"/>
      <c r="F14" s="60">
        <v>107</v>
      </c>
      <c r="G14" s="61">
        <v>115</v>
      </c>
      <c r="H14" s="86">
        <v>-125</v>
      </c>
      <c r="I14" s="52">
        <f t="shared" si="4"/>
        <v>115</v>
      </c>
      <c r="J14" s="60">
        <v>130</v>
      </c>
      <c r="K14" s="61">
        <v>140</v>
      </c>
      <c r="L14" s="60">
        <v>148</v>
      </c>
      <c r="M14" s="52">
        <f t="shared" si="5"/>
        <v>148</v>
      </c>
      <c r="N14" s="53">
        <f t="shared" si="6"/>
        <v>263</v>
      </c>
      <c r="O14" s="49">
        <f t="shared" si="3"/>
        <v>284.46079999999995</v>
      </c>
      <c r="P14" s="54"/>
      <c r="Q14" s="51"/>
    </row>
    <row r="15" spans="2:17" ht="14.4">
      <c r="B15" s="36">
        <v>108.3</v>
      </c>
      <c r="C15" s="40" t="s">
        <v>42</v>
      </c>
      <c r="D15" s="38">
        <v>1991</v>
      </c>
      <c r="E15" s="41"/>
      <c r="F15" s="60">
        <v>105</v>
      </c>
      <c r="G15" s="61">
        <v>112</v>
      </c>
      <c r="H15" s="84">
        <v>-120</v>
      </c>
      <c r="I15" s="52">
        <f t="shared" si="4"/>
        <v>112</v>
      </c>
      <c r="J15" s="60">
        <v>125</v>
      </c>
      <c r="K15" s="61">
        <v>133</v>
      </c>
      <c r="L15" s="60">
        <v>140</v>
      </c>
      <c r="M15" s="52">
        <f t="shared" si="5"/>
        <v>140</v>
      </c>
      <c r="N15" s="53">
        <f t="shared" si="6"/>
        <v>252</v>
      </c>
      <c r="O15" s="49">
        <f t="shared" si="3"/>
        <v>271.90800000000002</v>
      </c>
      <c r="P15" s="54"/>
      <c r="Q15" s="51"/>
    </row>
    <row r="16" spans="2:17" ht="14.4">
      <c r="B16" s="36">
        <v>73.2</v>
      </c>
      <c r="C16" s="40" t="s">
        <v>43</v>
      </c>
      <c r="D16" s="38">
        <v>1999</v>
      </c>
      <c r="E16" s="41"/>
      <c r="F16" s="60">
        <v>80</v>
      </c>
      <c r="G16" s="85">
        <v>-90</v>
      </c>
      <c r="H16" s="84">
        <v>-90</v>
      </c>
      <c r="I16" s="52">
        <f t="shared" si="4"/>
        <v>80</v>
      </c>
      <c r="J16" s="60">
        <v>100</v>
      </c>
      <c r="K16" s="61">
        <v>105</v>
      </c>
      <c r="L16" s="60">
        <v>110</v>
      </c>
      <c r="M16" s="52">
        <f t="shared" si="5"/>
        <v>110</v>
      </c>
      <c r="N16" s="53">
        <f t="shared" si="6"/>
        <v>190</v>
      </c>
      <c r="O16" s="49">
        <f t="shared" si="3"/>
        <v>243.88400000000001</v>
      </c>
      <c r="P16" s="50"/>
      <c r="Q16" s="51"/>
    </row>
    <row r="17" spans="2:17" ht="14.4">
      <c r="B17" s="36">
        <v>69.400000000000006</v>
      </c>
      <c r="C17" s="40" t="s">
        <v>44</v>
      </c>
      <c r="D17" s="38">
        <v>2000</v>
      </c>
      <c r="E17" s="41"/>
      <c r="F17" s="84">
        <v>-73</v>
      </c>
      <c r="G17" s="61">
        <v>73</v>
      </c>
      <c r="H17" s="86">
        <v>-78</v>
      </c>
      <c r="I17" s="52">
        <f t="shared" si="4"/>
        <v>73</v>
      </c>
      <c r="J17" s="60">
        <v>95</v>
      </c>
      <c r="K17" s="61">
        <v>100</v>
      </c>
      <c r="L17" s="63">
        <v>104</v>
      </c>
      <c r="M17" s="52">
        <f t="shared" si="5"/>
        <v>104</v>
      </c>
      <c r="N17" s="53">
        <f t="shared" si="6"/>
        <v>177</v>
      </c>
      <c r="O17" s="49">
        <f t="shared" si="3"/>
        <v>234.4365</v>
      </c>
      <c r="P17" s="50"/>
      <c r="Q17" s="51"/>
    </row>
    <row r="18" spans="2:17" ht="15" thickBot="1">
      <c r="B18" s="36">
        <v>104.5</v>
      </c>
      <c r="C18" s="40" t="s">
        <v>45</v>
      </c>
      <c r="D18" s="38">
        <v>2005</v>
      </c>
      <c r="E18" s="39"/>
      <c r="F18" s="60">
        <v>115</v>
      </c>
      <c r="G18" s="61">
        <v>122</v>
      </c>
      <c r="H18" s="60">
        <v>129</v>
      </c>
      <c r="I18" s="52">
        <f t="shared" si="4"/>
        <v>129</v>
      </c>
      <c r="J18" s="60">
        <v>147</v>
      </c>
      <c r="K18" s="61">
        <v>155</v>
      </c>
      <c r="L18" s="100">
        <v>-160</v>
      </c>
      <c r="M18" s="52">
        <f t="shared" si="5"/>
        <v>155</v>
      </c>
      <c r="N18" s="53">
        <f t="shared" si="6"/>
        <v>284</v>
      </c>
      <c r="O18" s="49">
        <f t="shared" si="3"/>
        <v>310.04279999999994</v>
      </c>
      <c r="P18" s="54"/>
      <c r="Q18" s="51"/>
    </row>
    <row r="19" spans="2:17" ht="13.8" thickBot="1">
      <c r="B19" s="42"/>
      <c r="C19" s="43"/>
      <c r="D19" s="44"/>
      <c r="E19" s="45"/>
      <c r="F19" s="87"/>
      <c r="H19" s="87"/>
      <c r="I19" s="55"/>
      <c r="J19" s="87"/>
      <c r="K19" s="88"/>
      <c r="L19" s="87"/>
      <c r="M19" s="55"/>
      <c r="N19" s="56"/>
      <c r="O19" s="57">
        <f>SUM(O13:O18)-MIN(O13:O18)</f>
        <v>1386.3435999999999</v>
      </c>
      <c r="P19" s="58">
        <f>RANK(O19,($O$12,$O$19,$O$26,$O$33,$O$40,$O$47,$O$54,$O$61,$O$68))</f>
        <v>1</v>
      </c>
      <c r="Q19" s="51"/>
    </row>
    <row r="20" spans="2:17" ht="13.2" customHeight="1" thickBot="1">
      <c r="B20" s="33">
        <v>104.2</v>
      </c>
      <c r="C20" s="34" t="s">
        <v>23</v>
      </c>
      <c r="D20" s="35">
        <v>1996</v>
      </c>
      <c r="E20" s="70" t="s">
        <v>47</v>
      </c>
      <c r="F20" s="59">
        <v>60</v>
      </c>
      <c r="G20" s="92">
        <v>-65</v>
      </c>
      <c r="H20" s="59">
        <v>65</v>
      </c>
      <c r="I20" s="47">
        <f t="shared" ref="I20:I25" si="7">IF(MAX(F20:H20)&lt;0,0,MAX(F20:H20))</f>
        <v>65</v>
      </c>
      <c r="J20" s="59">
        <v>85</v>
      </c>
      <c r="K20" s="62">
        <v>90</v>
      </c>
      <c r="L20" s="59">
        <v>95</v>
      </c>
      <c r="M20" s="47">
        <f t="shared" ref="M20:M25" si="8">IF(MAX(J20:L20)&lt;0,0,MAX(J20:L20))</f>
        <v>95</v>
      </c>
      <c r="N20" s="48">
        <f t="shared" ref="N20:N25" si="9">SUM(I20,M20)</f>
        <v>160</v>
      </c>
      <c r="O20" s="49">
        <f t="shared" si="3"/>
        <v>174.84800000000001</v>
      </c>
      <c r="P20" s="50"/>
      <c r="Q20" s="51"/>
    </row>
    <row r="21" spans="2:17" ht="14.4">
      <c r="B21" s="36">
        <v>118.2</v>
      </c>
      <c r="C21" s="37" t="s">
        <v>48</v>
      </c>
      <c r="D21" s="38">
        <v>1992</v>
      </c>
      <c r="E21" s="41"/>
      <c r="F21" s="60">
        <v>70</v>
      </c>
      <c r="G21" s="61">
        <v>75</v>
      </c>
      <c r="H21" s="60">
        <v>79</v>
      </c>
      <c r="I21" s="52">
        <f t="shared" si="7"/>
        <v>79</v>
      </c>
      <c r="J21" s="60">
        <v>100</v>
      </c>
      <c r="K21" s="61">
        <v>105</v>
      </c>
      <c r="L21" s="60">
        <v>110</v>
      </c>
      <c r="M21" s="52">
        <f t="shared" si="8"/>
        <v>110</v>
      </c>
      <c r="N21" s="53">
        <f t="shared" si="9"/>
        <v>189</v>
      </c>
      <c r="O21" s="49">
        <f t="shared" si="3"/>
        <v>198.88470000000001</v>
      </c>
      <c r="P21" s="50"/>
      <c r="Q21" s="51"/>
    </row>
    <row r="22" spans="2:17" ht="14.4">
      <c r="B22" s="36">
        <v>67.900000000000006</v>
      </c>
      <c r="C22" s="40" t="s">
        <v>49</v>
      </c>
      <c r="D22" s="38">
        <v>1988</v>
      </c>
      <c r="E22" s="41"/>
      <c r="F22" s="60">
        <v>50</v>
      </c>
      <c r="G22" s="94">
        <v>-55</v>
      </c>
      <c r="H22" s="64">
        <v>55</v>
      </c>
      <c r="I22" s="52">
        <f t="shared" si="7"/>
        <v>55</v>
      </c>
      <c r="J22" s="60">
        <v>65</v>
      </c>
      <c r="K22" s="61">
        <v>70</v>
      </c>
      <c r="L22" s="99">
        <v>-75</v>
      </c>
      <c r="M22" s="52">
        <f t="shared" si="8"/>
        <v>70</v>
      </c>
      <c r="N22" s="53">
        <f t="shared" si="9"/>
        <v>125</v>
      </c>
      <c r="O22" s="49">
        <f t="shared" si="3"/>
        <v>167.8</v>
      </c>
      <c r="P22" s="50"/>
      <c r="Q22" s="51"/>
    </row>
    <row r="23" spans="2:17" ht="14.4">
      <c r="B23" s="36">
        <v>93.6</v>
      </c>
      <c r="C23" s="40" t="s">
        <v>50</v>
      </c>
      <c r="D23" s="38">
        <v>1997</v>
      </c>
      <c r="E23" s="41"/>
      <c r="F23" s="84">
        <v>-70</v>
      </c>
      <c r="G23" s="104">
        <v>70</v>
      </c>
      <c r="H23" s="64">
        <v>80</v>
      </c>
      <c r="I23" s="52">
        <f t="shared" si="7"/>
        <v>80</v>
      </c>
      <c r="J23" s="60">
        <v>100</v>
      </c>
      <c r="K23" s="61">
        <v>105</v>
      </c>
      <c r="L23" s="60">
        <v>110</v>
      </c>
      <c r="M23" s="52">
        <f t="shared" si="8"/>
        <v>110</v>
      </c>
      <c r="N23" s="53">
        <f t="shared" si="9"/>
        <v>190</v>
      </c>
      <c r="O23" s="49">
        <f t="shared" si="3"/>
        <v>216.16299999999998</v>
      </c>
      <c r="P23" s="54"/>
      <c r="Q23" s="51"/>
    </row>
    <row r="24" spans="2:17" ht="16.8" customHeight="1">
      <c r="B24" s="36">
        <v>73.099999999999994</v>
      </c>
      <c r="C24" s="40" t="s">
        <v>16</v>
      </c>
      <c r="D24" s="38">
        <v>1997</v>
      </c>
      <c r="E24" s="41"/>
      <c r="F24" s="60">
        <v>60</v>
      </c>
      <c r="G24" s="104">
        <v>68</v>
      </c>
      <c r="H24" s="64">
        <v>72</v>
      </c>
      <c r="I24" s="52">
        <f t="shared" si="7"/>
        <v>72</v>
      </c>
      <c r="J24" s="60">
        <v>75</v>
      </c>
      <c r="K24" s="61">
        <v>80</v>
      </c>
      <c r="L24" s="63">
        <v>85</v>
      </c>
      <c r="M24" s="52">
        <f t="shared" si="8"/>
        <v>85</v>
      </c>
      <c r="N24" s="53">
        <f t="shared" si="9"/>
        <v>157</v>
      </c>
      <c r="O24" s="49">
        <f t="shared" si="3"/>
        <v>201.68219999999999</v>
      </c>
      <c r="P24" s="54"/>
      <c r="Q24" s="51"/>
    </row>
    <row r="25" spans="2:17" ht="15" thickBot="1">
      <c r="B25" s="36"/>
      <c r="C25" s="40"/>
      <c r="D25" s="38"/>
      <c r="E25" s="41"/>
      <c r="F25" s="84"/>
      <c r="G25" s="91"/>
      <c r="H25" s="84"/>
      <c r="I25" s="52">
        <f t="shared" si="7"/>
        <v>0</v>
      </c>
      <c r="J25" s="84"/>
      <c r="K25" s="85"/>
      <c r="L25" s="101"/>
      <c r="M25" s="52">
        <f t="shared" si="8"/>
        <v>0</v>
      </c>
      <c r="N25" s="53">
        <f t="shared" si="9"/>
        <v>0</v>
      </c>
      <c r="O25" s="49">
        <f t="shared" si="3"/>
        <v>0</v>
      </c>
      <c r="P25" s="54"/>
      <c r="Q25" s="51"/>
    </row>
    <row r="26" spans="2:17" ht="13.8" thickBot="1">
      <c r="B26" s="42"/>
      <c r="C26" s="43"/>
      <c r="D26" s="44"/>
      <c r="E26" s="45"/>
      <c r="F26" s="87"/>
      <c r="G26" s="88"/>
      <c r="H26" s="87"/>
      <c r="I26" s="55"/>
      <c r="J26" s="87"/>
      <c r="K26" s="88"/>
      <c r="L26" s="87"/>
      <c r="M26" s="55"/>
      <c r="N26" s="56"/>
      <c r="O26" s="57">
        <f>SUM(O20:O25)-MIN(O20:O25)</f>
        <v>959.37789999999995</v>
      </c>
      <c r="P26" s="58">
        <f>RANK(O26,($O$12,$O$19,$O$26,$O$33,$O$40,$O$47,$O$54,$O$61,$O$68))</f>
        <v>6</v>
      </c>
      <c r="Q26" s="51"/>
    </row>
    <row r="27" spans="2:17" ht="15" thickBot="1">
      <c r="B27" s="33">
        <v>92.6</v>
      </c>
      <c r="C27" s="34" t="s">
        <v>51</v>
      </c>
      <c r="D27" s="35">
        <v>1986</v>
      </c>
      <c r="E27" s="70" t="s">
        <v>70</v>
      </c>
      <c r="F27" s="59">
        <v>80</v>
      </c>
      <c r="G27" s="62">
        <v>85</v>
      </c>
      <c r="H27" s="59">
        <v>88</v>
      </c>
      <c r="I27" s="47">
        <f t="shared" ref="I27:I32" si="10">IF(MAX(F27:H27)&lt;0,0,MAX(F27:H27))</f>
        <v>88</v>
      </c>
      <c r="J27" s="59">
        <v>100</v>
      </c>
      <c r="K27" s="62">
        <v>105</v>
      </c>
      <c r="L27" s="59">
        <v>110</v>
      </c>
      <c r="M27" s="47">
        <f t="shared" ref="M27:M32" si="11">IF(MAX(J27:L27)&lt;0,0,MAX(J27:L27))</f>
        <v>110</v>
      </c>
      <c r="N27" s="48">
        <f t="shared" ref="N27:N32" si="12">SUM(I27,M27)</f>
        <v>198</v>
      </c>
      <c r="O27" s="49">
        <f t="shared" si="3"/>
        <v>226.27440000000001</v>
      </c>
      <c r="P27" s="50"/>
      <c r="Q27" s="51"/>
    </row>
    <row r="28" spans="2:17" ht="14.4">
      <c r="B28" s="36">
        <v>94.5</v>
      </c>
      <c r="C28" s="37" t="s">
        <v>73</v>
      </c>
      <c r="D28" s="38">
        <v>1996</v>
      </c>
      <c r="E28" s="41"/>
      <c r="F28" s="60">
        <v>90</v>
      </c>
      <c r="G28" s="61">
        <v>95</v>
      </c>
      <c r="H28" s="60">
        <v>100</v>
      </c>
      <c r="I28" s="52">
        <f t="shared" si="10"/>
        <v>100</v>
      </c>
      <c r="J28" s="60">
        <v>120</v>
      </c>
      <c r="K28" s="61">
        <v>125</v>
      </c>
      <c r="L28" s="60">
        <v>130</v>
      </c>
      <c r="M28" s="52">
        <f t="shared" si="11"/>
        <v>130</v>
      </c>
      <c r="N28" s="53">
        <f t="shared" si="12"/>
        <v>230</v>
      </c>
      <c r="O28" s="49">
        <f t="shared" si="3"/>
        <v>260.65899999999999</v>
      </c>
      <c r="P28" s="54"/>
      <c r="Q28" s="51"/>
    </row>
    <row r="29" spans="2:17" ht="14.4">
      <c r="B29" s="36">
        <v>74</v>
      </c>
      <c r="C29" s="40" t="s">
        <v>33</v>
      </c>
      <c r="D29" s="38">
        <v>2003</v>
      </c>
      <c r="E29" s="41"/>
      <c r="F29" s="60">
        <v>80</v>
      </c>
      <c r="G29" s="61">
        <v>85</v>
      </c>
      <c r="H29" s="90">
        <v>-90</v>
      </c>
      <c r="I29" s="52">
        <f t="shared" si="10"/>
        <v>85</v>
      </c>
      <c r="J29" s="60">
        <v>100</v>
      </c>
      <c r="K29" s="85">
        <v>-105</v>
      </c>
      <c r="L29" s="63">
        <v>105</v>
      </c>
      <c r="M29" s="52">
        <f t="shared" si="11"/>
        <v>105</v>
      </c>
      <c r="N29" s="53">
        <f t="shared" si="12"/>
        <v>190</v>
      </c>
      <c r="O29" s="49">
        <f t="shared" si="3"/>
        <v>242.38300000000001</v>
      </c>
      <c r="P29" s="54"/>
      <c r="Q29" s="51"/>
    </row>
    <row r="30" spans="2:17" ht="14.4">
      <c r="B30" s="36">
        <v>126</v>
      </c>
      <c r="C30" s="40" t="s">
        <v>34</v>
      </c>
      <c r="D30" s="38">
        <v>2002</v>
      </c>
      <c r="E30" s="41"/>
      <c r="F30" s="84">
        <v>-80</v>
      </c>
      <c r="G30" s="61">
        <v>80</v>
      </c>
      <c r="H30" s="84">
        <v>-90</v>
      </c>
      <c r="I30" s="52">
        <f t="shared" si="10"/>
        <v>80</v>
      </c>
      <c r="J30" s="60">
        <v>115</v>
      </c>
      <c r="K30" s="61">
        <v>125</v>
      </c>
      <c r="L30" s="86">
        <v>-130</v>
      </c>
      <c r="M30" s="52">
        <f t="shared" si="11"/>
        <v>125</v>
      </c>
      <c r="N30" s="53">
        <f t="shared" si="12"/>
        <v>205</v>
      </c>
      <c r="O30" s="49">
        <f t="shared" si="3"/>
        <v>212.48249999999999</v>
      </c>
      <c r="P30" s="54"/>
      <c r="Q30" s="51"/>
    </row>
    <row r="31" spans="2:17" ht="14.4">
      <c r="B31" s="36">
        <v>89.7</v>
      </c>
      <c r="C31" s="40" t="s">
        <v>74</v>
      </c>
      <c r="D31" s="38">
        <v>2006</v>
      </c>
      <c r="E31" s="41"/>
      <c r="F31" s="60">
        <v>55</v>
      </c>
      <c r="G31" s="61">
        <v>57</v>
      </c>
      <c r="H31" s="60">
        <v>60</v>
      </c>
      <c r="I31" s="52">
        <f t="shared" si="10"/>
        <v>60</v>
      </c>
      <c r="J31" s="84">
        <v>-65</v>
      </c>
      <c r="K31" s="61">
        <v>65</v>
      </c>
      <c r="L31" s="63">
        <v>70</v>
      </c>
      <c r="M31" s="52">
        <f t="shared" si="11"/>
        <v>70</v>
      </c>
      <c r="N31" s="53">
        <f t="shared" si="12"/>
        <v>130</v>
      </c>
      <c r="O31" s="49">
        <f t="shared" si="3"/>
        <v>150.60500000000002</v>
      </c>
      <c r="P31" s="50"/>
      <c r="Q31" s="51"/>
    </row>
    <row r="32" spans="2:17" ht="15" thickBot="1">
      <c r="B32" s="36">
        <v>59.4</v>
      </c>
      <c r="C32" s="40" t="s">
        <v>52</v>
      </c>
      <c r="D32" s="38">
        <v>2000</v>
      </c>
      <c r="E32" s="41"/>
      <c r="F32" s="60">
        <v>60</v>
      </c>
      <c r="G32" s="61">
        <v>65</v>
      </c>
      <c r="H32" s="60">
        <v>70</v>
      </c>
      <c r="I32" s="52">
        <f t="shared" si="10"/>
        <v>70</v>
      </c>
      <c r="J32" s="60">
        <v>80</v>
      </c>
      <c r="K32" s="61">
        <v>85</v>
      </c>
      <c r="L32" s="63">
        <v>90</v>
      </c>
      <c r="M32" s="52">
        <f t="shared" si="11"/>
        <v>90</v>
      </c>
      <c r="N32" s="53">
        <f t="shared" si="12"/>
        <v>160</v>
      </c>
      <c r="O32" s="49">
        <f t="shared" si="3"/>
        <v>234.73600000000002</v>
      </c>
      <c r="P32" s="50"/>
      <c r="Q32" s="51"/>
    </row>
    <row r="33" spans="2:17" ht="13.8" thickBot="1">
      <c r="B33" s="42"/>
      <c r="C33" s="43"/>
      <c r="D33" s="44"/>
      <c r="E33" s="45"/>
      <c r="F33" s="87"/>
      <c r="G33" s="88"/>
      <c r="H33" s="87"/>
      <c r="I33" s="55"/>
      <c r="J33" s="87"/>
      <c r="K33" s="88"/>
      <c r="L33" s="87"/>
      <c r="M33" s="55"/>
      <c r="N33" s="56"/>
      <c r="O33" s="57">
        <f>SUM(O27:O32)-MIN(O27:O32)</f>
        <v>1176.5349000000001</v>
      </c>
      <c r="P33" s="58">
        <f>RANK(O33,($O$12,$O$19,$O$26,$O$33,$O$40,$O$47,$O$54,$O$61,$O$68))</f>
        <v>3</v>
      </c>
      <c r="Q33" s="51"/>
    </row>
    <row r="34" spans="2:17" ht="15" thickBot="1">
      <c r="B34" s="33">
        <v>89.6</v>
      </c>
      <c r="C34" s="34" t="s">
        <v>18</v>
      </c>
      <c r="D34" s="35">
        <v>1975</v>
      </c>
      <c r="E34" s="70" t="s">
        <v>17</v>
      </c>
      <c r="F34" s="59">
        <v>77</v>
      </c>
      <c r="G34" s="89">
        <v>-80</v>
      </c>
      <c r="H34" s="59">
        <v>80</v>
      </c>
      <c r="I34" s="47">
        <f t="shared" ref="I34:I39" si="13">IF(MAX(F34:H34)&lt;0,0,MAX(F34:H34))</f>
        <v>80</v>
      </c>
      <c r="J34" s="59">
        <v>90</v>
      </c>
      <c r="K34" s="62">
        <v>95</v>
      </c>
      <c r="L34" s="59">
        <v>100</v>
      </c>
      <c r="M34" s="47">
        <f t="shared" ref="M34:M39" si="14">IF(MAX(J34:L34)&lt;0,0,MAX(J34:L34))</f>
        <v>100</v>
      </c>
      <c r="N34" s="48">
        <f t="shared" ref="N34:N39" si="15">SUM(I34,M34)</f>
        <v>180</v>
      </c>
      <c r="O34" s="49">
        <f t="shared" si="3"/>
        <v>208.62</v>
      </c>
      <c r="P34" s="54"/>
      <c r="Q34" s="51"/>
    </row>
    <row r="35" spans="2:17" ht="14.4">
      <c r="B35" s="36">
        <v>81.900000000000006</v>
      </c>
      <c r="C35" s="37" t="s">
        <v>24</v>
      </c>
      <c r="D35" s="38">
        <v>1997</v>
      </c>
      <c r="E35" s="41"/>
      <c r="F35" s="60">
        <v>80</v>
      </c>
      <c r="G35" s="61">
        <v>85</v>
      </c>
      <c r="H35" s="60">
        <v>87</v>
      </c>
      <c r="I35" s="52">
        <f t="shared" si="13"/>
        <v>87</v>
      </c>
      <c r="J35" s="60">
        <v>100</v>
      </c>
      <c r="K35" s="61">
        <v>105</v>
      </c>
      <c r="L35" s="86">
        <v>-110</v>
      </c>
      <c r="M35" s="52">
        <f t="shared" si="14"/>
        <v>105</v>
      </c>
      <c r="N35" s="53">
        <f t="shared" si="15"/>
        <v>192</v>
      </c>
      <c r="O35" s="49">
        <f t="shared" si="3"/>
        <v>232.08960000000002</v>
      </c>
      <c r="P35" s="50"/>
      <c r="Q35" s="51"/>
    </row>
    <row r="36" spans="2:17" ht="14.4">
      <c r="B36" s="36">
        <v>78.599999999999994</v>
      </c>
      <c r="C36" s="40" t="s">
        <v>57</v>
      </c>
      <c r="D36" s="38">
        <v>2004</v>
      </c>
      <c r="E36" s="41"/>
      <c r="F36" s="60">
        <v>80</v>
      </c>
      <c r="G36" s="85">
        <v>-85</v>
      </c>
      <c r="H36" s="84">
        <v>-85</v>
      </c>
      <c r="I36" s="52">
        <f t="shared" si="13"/>
        <v>80</v>
      </c>
      <c r="J36" s="84">
        <v>-105</v>
      </c>
      <c r="K36" s="61">
        <v>105</v>
      </c>
      <c r="L36" s="101">
        <v>-110</v>
      </c>
      <c r="M36" s="52">
        <f t="shared" si="14"/>
        <v>105</v>
      </c>
      <c r="N36" s="53">
        <f t="shared" si="15"/>
        <v>185</v>
      </c>
      <c r="O36" s="49">
        <f t="shared" si="3"/>
        <v>228.38249999999999</v>
      </c>
      <c r="P36" s="50"/>
      <c r="Q36" s="51"/>
    </row>
    <row r="37" spans="2:17" ht="14.4">
      <c r="B37" s="36">
        <v>80.2</v>
      </c>
      <c r="C37" s="40" t="s">
        <v>25</v>
      </c>
      <c r="D37" s="38">
        <v>2001</v>
      </c>
      <c r="E37" s="41"/>
      <c r="F37" s="60">
        <v>90</v>
      </c>
      <c r="G37" s="61">
        <v>95</v>
      </c>
      <c r="H37" s="60">
        <v>100</v>
      </c>
      <c r="I37" s="52">
        <f t="shared" si="13"/>
        <v>100</v>
      </c>
      <c r="J37" s="60">
        <v>115</v>
      </c>
      <c r="K37" s="85">
        <v>-120</v>
      </c>
      <c r="L37" s="107">
        <v>-120</v>
      </c>
      <c r="M37" s="52">
        <f t="shared" si="14"/>
        <v>115</v>
      </c>
      <c r="N37" s="53">
        <f t="shared" si="15"/>
        <v>215</v>
      </c>
      <c r="O37" s="49">
        <f t="shared" si="3"/>
        <v>262.66550000000001</v>
      </c>
      <c r="P37" s="50"/>
      <c r="Q37" s="51"/>
    </row>
    <row r="38" spans="2:17" ht="14.4">
      <c r="B38" s="36">
        <v>78.900000000000006</v>
      </c>
      <c r="C38" s="40" t="s">
        <v>29</v>
      </c>
      <c r="D38" s="38">
        <v>1990</v>
      </c>
      <c r="E38" s="41"/>
      <c r="F38" s="60">
        <v>85</v>
      </c>
      <c r="G38" s="61">
        <v>90</v>
      </c>
      <c r="H38" s="84">
        <v>-95</v>
      </c>
      <c r="I38" s="52">
        <f t="shared" si="13"/>
        <v>90</v>
      </c>
      <c r="J38" s="60">
        <v>110</v>
      </c>
      <c r="K38" s="61">
        <v>115</v>
      </c>
      <c r="L38" s="60">
        <v>120</v>
      </c>
      <c r="M38" s="52">
        <f t="shared" si="14"/>
        <v>120</v>
      </c>
      <c r="N38" s="53">
        <f t="shared" si="15"/>
        <v>210</v>
      </c>
      <c r="O38" s="49">
        <f t="shared" si="3"/>
        <v>258.74099999999999</v>
      </c>
      <c r="P38" s="54"/>
      <c r="Q38" s="51"/>
    </row>
    <row r="39" spans="2:17" ht="15" thickBot="1">
      <c r="B39" s="36">
        <v>112.2</v>
      </c>
      <c r="C39" s="40" t="s">
        <v>63</v>
      </c>
      <c r="D39" s="38">
        <v>1971</v>
      </c>
      <c r="E39" s="41"/>
      <c r="F39" s="60">
        <v>85</v>
      </c>
      <c r="G39" s="61">
        <v>91</v>
      </c>
      <c r="H39" s="86">
        <v>-95</v>
      </c>
      <c r="I39" s="52">
        <f t="shared" si="13"/>
        <v>91</v>
      </c>
      <c r="J39" s="60">
        <v>111</v>
      </c>
      <c r="K39" s="61">
        <v>120</v>
      </c>
      <c r="L39" s="63">
        <v>125</v>
      </c>
      <c r="M39" s="52">
        <f t="shared" si="14"/>
        <v>125</v>
      </c>
      <c r="N39" s="53">
        <f t="shared" si="15"/>
        <v>216</v>
      </c>
      <c r="O39" s="49">
        <f t="shared" si="3"/>
        <v>230.57999999999998</v>
      </c>
      <c r="P39" s="54"/>
      <c r="Q39" s="51"/>
    </row>
    <row r="40" spans="2:17" ht="13.8" thickBot="1">
      <c r="B40" s="42"/>
      <c r="C40" s="43"/>
      <c r="D40" s="44"/>
      <c r="E40" s="45"/>
      <c r="F40" s="87"/>
      <c r="G40" s="88"/>
      <c r="H40" s="87"/>
      <c r="I40" s="55"/>
      <c r="J40" s="87"/>
      <c r="K40" s="88"/>
      <c r="L40" s="87"/>
      <c r="M40" s="55"/>
      <c r="N40" s="56"/>
      <c r="O40" s="57">
        <f>SUM(O34:O39)-MIN(O34:O39)</f>
        <v>1212.4585999999999</v>
      </c>
      <c r="P40" s="58">
        <f>RANK(O40,($O$12,$O$19,$O$26,$O$33,$O$40,$O$47,$O$54,$O$61,$O$68))</f>
        <v>2</v>
      </c>
      <c r="Q40" s="51"/>
    </row>
    <row r="41" spans="2:17" ht="15" thickBot="1">
      <c r="B41" s="33">
        <v>88.6</v>
      </c>
      <c r="C41" s="34" t="s">
        <v>53</v>
      </c>
      <c r="D41" s="35">
        <v>1957</v>
      </c>
      <c r="E41" s="70" t="s">
        <v>71</v>
      </c>
      <c r="F41" s="59">
        <v>45</v>
      </c>
      <c r="G41" s="62">
        <v>50</v>
      </c>
      <c r="H41" s="95">
        <v>-51</v>
      </c>
      <c r="I41" s="47">
        <f t="shared" ref="I41:I46" si="16">IF(MAX(F41:H41)&lt;0,0,MAX(F41:H41))</f>
        <v>50</v>
      </c>
      <c r="J41" s="59">
        <v>55</v>
      </c>
      <c r="K41" s="62">
        <v>60</v>
      </c>
      <c r="L41" s="102" t="s">
        <v>35</v>
      </c>
      <c r="M41" s="47">
        <f t="shared" ref="M41:M46" si="17">IF(MAX(J41:L41)&lt;0,0,MAX(J41:L41))</f>
        <v>60</v>
      </c>
      <c r="N41" s="48">
        <f t="shared" ref="N41:N46" si="18">SUM(I41,M41)</f>
        <v>110</v>
      </c>
      <c r="O41" s="49">
        <f t="shared" si="3"/>
        <v>128.12800000000001</v>
      </c>
      <c r="P41" s="50"/>
      <c r="Q41" s="51"/>
    </row>
    <row r="42" spans="2:17" ht="14.4">
      <c r="B42" s="36">
        <v>92.5</v>
      </c>
      <c r="C42" s="37" t="s">
        <v>30</v>
      </c>
      <c r="D42" s="38">
        <v>1996</v>
      </c>
      <c r="E42" s="41"/>
      <c r="F42" s="84">
        <v>-60</v>
      </c>
      <c r="G42" s="61">
        <v>60</v>
      </c>
      <c r="H42" s="84">
        <v>-65</v>
      </c>
      <c r="I42" s="52">
        <f t="shared" si="16"/>
        <v>60</v>
      </c>
      <c r="J42" s="60">
        <v>70</v>
      </c>
      <c r="K42" s="61">
        <v>75</v>
      </c>
      <c r="L42" s="60">
        <v>80</v>
      </c>
      <c r="M42" s="52">
        <f t="shared" si="17"/>
        <v>80</v>
      </c>
      <c r="N42" s="53">
        <f t="shared" si="18"/>
        <v>140</v>
      </c>
      <c r="O42" s="49">
        <f t="shared" si="3"/>
        <v>160.06200000000001</v>
      </c>
      <c r="P42" s="50"/>
      <c r="Q42" s="51"/>
    </row>
    <row r="43" spans="2:17" ht="14.4">
      <c r="B43" s="36">
        <v>86</v>
      </c>
      <c r="C43" s="40" t="s">
        <v>58</v>
      </c>
      <c r="D43" s="38">
        <v>2005</v>
      </c>
      <c r="E43" s="41"/>
      <c r="F43" s="84">
        <v>-45</v>
      </c>
      <c r="G43" s="85">
        <v>-45</v>
      </c>
      <c r="H43" s="90">
        <v>-45</v>
      </c>
      <c r="I43" s="52">
        <f t="shared" si="16"/>
        <v>0</v>
      </c>
      <c r="J43" s="60">
        <v>55</v>
      </c>
      <c r="K43">
        <v>-60</v>
      </c>
      <c r="L43" s="101">
        <v>-60</v>
      </c>
      <c r="M43" s="52">
        <f t="shared" si="17"/>
        <v>55</v>
      </c>
      <c r="N43" s="53">
        <f t="shared" si="18"/>
        <v>55</v>
      </c>
      <c r="O43" s="49">
        <f t="shared" si="3"/>
        <v>64.938500000000005</v>
      </c>
      <c r="P43" s="54"/>
      <c r="Q43" s="51"/>
    </row>
    <row r="44" spans="2:17" ht="14.4">
      <c r="B44" s="36">
        <v>75.2</v>
      </c>
      <c r="C44" s="40" t="s">
        <v>59</v>
      </c>
      <c r="D44" s="38">
        <v>2000</v>
      </c>
      <c r="E44" s="41"/>
      <c r="F44" s="60">
        <v>50</v>
      </c>
      <c r="G44" s="85">
        <v>-55</v>
      </c>
      <c r="H44" s="60">
        <v>55</v>
      </c>
      <c r="I44" s="52">
        <f t="shared" si="16"/>
        <v>55</v>
      </c>
      <c r="J44" s="60">
        <v>65</v>
      </c>
      <c r="K44" s="61">
        <v>70</v>
      </c>
      <c r="L44" s="60">
        <v>75</v>
      </c>
      <c r="M44" s="52">
        <f t="shared" si="17"/>
        <v>75</v>
      </c>
      <c r="N44" s="53">
        <f t="shared" si="18"/>
        <v>130</v>
      </c>
      <c r="O44" s="49">
        <f t="shared" si="3"/>
        <v>164.35900000000001</v>
      </c>
      <c r="P44" s="54"/>
      <c r="Q44" s="51"/>
    </row>
    <row r="45" spans="2:17" ht="14.4">
      <c r="B45" s="36">
        <v>122.2</v>
      </c>
      <c r="C45" s="40" t="s">
        <v>64</v>
      </c>
      <c r="D45" s="38">
        <v>1972</v>
      </c>
      <c r="E45" s="41"/>
      <c r="F45" s="84">
        <v>-60</v>
      </c>
      <c r="G45" s="61">
        <v>60</v>
      </c>
      <c r="H45" s="90">
        <v>-63</v>
      </c>
      <c r="I45" s="52">
        <f t="shared" si="16"/>
        <v>60</v>
      </c>
      <c r="J45" s="60">
        <v>70</v>
      </c>
      <c r="K45" s="85">
        <v>-75</v>
      </c>
      <c r="L45" s="99">
        <v>-75</v>
      </c>
      <c r="M45" s="52">
        <f t="shared" si="17"/>
        <v>70</v>
      </c>
      <c r="N45" s="53">
        <f t="shared" si="18"/>
        <v>130</v>
      </c>
      <c r="O45" s="49">
        <f t="shared" si="3"/>
        <v>135.68100000000001</v>
      </c>
      <c r="P45" s="54"/>
      <c r="Q45" s="51"/>
    </row>
    <row r="46" spans="2:17" ht="15" thickBot="1">
      <c r="B46" s="36"/>
      <c r="C46" s="40"/>
      <c r="D46" s="38"/>
      <c r="E46" s="41"/>
      <c r="F46" s="84"/>
      <c r="G46" s="85"/>
      <c r="H46" s="86"/>
      <c r="I46" s="52">
        <f t="shared" si="16"/>
        <v>0</v>
      </c>
      <c r="J46" s="84"/>
      <c r="K46" s="85"/>
      <c r="L46" s="100"/>
      <c r="M46" s="52">
        <f t="shared" si="17"/>
        <v>0</v>
      </c>
      <c r="N46" s="53">
        <f t="shared" si="18"/>
        <v>0</v>
      </c>
      <c r="O46" s="49">
        <f t="shared" si="3"/>
        <v>0</v>
      </c>
      <c r="P46" s="54"/>
      <c r="Q46" s="51"/>
    </row>
    <row r="47" spans="2:17" ht="13.8" thickBot="1">
      <c r="B47" s="42"/>
      <c r="C47" s="46"/>
      <c r="D47" s="44"/>
      <c r="E47" s="45"/>
      <c r="F47" s="87"/>
      <c r="G47" s="88"/>
      <c r="H47" s="87"/>
      <c r="I47" s="55"/>
      <c r="J47" s="87"/>
      <c r="K47" s="88"/>
      <c r="L47" s="87"/>
      <c r="M47" s="55"/>
      <c r="N47" s="56"/>
      <c r="O47" s="57">
        <f>SUM(O41:O46)-MIN(O41:O46)</f>
        <v>653.16850000000011</v>
      </c>
      <c r="P47" s="58">
        <f>RANK(O47,($O$12,$O$19,$O$26,$O$33,$O$40,$O$47,$O$54,$O$61,$O$68))</f>
        <v>8</v>
      </c>
      <c r="Q47" s="51"/>
    </row>
    <row r="48" spans="2:17" ht="15" thickBot="1">
      <c r="B48" s="33">
        <v>116</v>
      </c>
      <c r="C48" s="34" t="s">
        <v>54</v>
      </c>
      <c r="D48" s="35">
        <v>2000</v>
      </c>
      <c r="E48" s="70" t="s">
        <v>72</v>
      </c>
      <c r="F48" s="59">
        <v>70</v>
      </c>
      <c r="G48" s="62">
        <v>75</v>
      </c>
      <c r="H48" s="83">
        <v>-80</v>
      </c>
      <c r="I48" s="47">
        <f t="shared" ref="I48:I53" si="19">IF(MAX(F48:H48)&lt;0,0,MAX(F48:H48))</f>
        <v>75</v>
      </c>
      <c r="J48" s="59">
        <v>85</v>
      </c>
      <c r="K48" s="92">
        <v>-95</v>
      </c>
      <c r="L48" s="59">
        <v>95</v>
      </c>
      <c r="M48" s="47">
        <f t="shared" ref="M48:M53" si="20">IF(MAX(J48:L48)&lt;0,0,MAX(J48:L48))</f>
        <v>95</v>
      </c>
      <c r="N48" s="48">
        <f t="shared" ref="N48:N53" si="21">SUM(I48,M48)</f>
        <v>170</v>
      </c>
      <c r="O48" s="49">
        <f t="shared" ref="O48:O53" si="22">IF(ISNUMBER(B48), (IF(175.508&lt; B48,N48, TRUNC(10^(0.75194503*((LOG((B48/175.508)/LOG(10))*(LOG((B48/175.508)/LOG(10)))))),4)*N48)), 0)</f>
        <v>179.77500000000001</v>
      </c>
      <c r="P48" s="50"/>
      <c r="Q48" s="51"/>
    </row>
    <row r="49" spans="2:17" ht="14.4">
      <c r="B49" s="36">
        <v>102</v>
      </c>
      <c r="C49" s="37" t="s">
        <v>20</v>
      </c>
      <c r="D49" s="38">
        <v>1981</v>
      </c>
      <c r="E49" s="41"/>
      <c r="F49" s="60">
        <v>70</v>
      </c>
      <c r="G49" s="61">
        <v>75</v>
      </c>
      <c r="H49" s="84">
        <v>-80</v>
      </c>
      <c r="I49" s="52">
        <f t="shared" si="19"/>
        <v>75</v>
      </c>
      <c r="J49" s="60">
        <v>90</v>
      </c>
      <c r="K49" s="61">
        <v>95</v>
      </c>
      <c r="L49" s="84">
        <v>-100</v>
      </c>
      <c r="M49" s="52">
        <f t="shared" si="20"/>
        <v>95</v>
      </c>
      <c r="N49" s="53">
        <f t="shared" si="21"/>
        <v>170</v>
      </c>
      <c r="O49" s="49">
        <f t="shared" si="22"/>
        <v>187.15299999999999</v>
      </c>
      <c r="P49" s="50"/>
      <c r="Q49" s="51"/>
    </row>
    <row r="50" spans="2:17" ht="14.4">
      <c r="B50" s="36">
        <v>76.599999999999994</v>
      </c>
      <c r="C50" s="40" t="s">
        <v>60</v>
      </c>
      <c r="D50" s="38">
        <v>1979</v>
      </c>
      <c r="E50" s="41"/>
      <c r="F50" s="60">
        <v>60</v>
      </c>
      <c r="G50" s="61">
        <v>65</v>
      </c>
      <c r="H50" s="60">
        <v>70</v>
      </c>
      <c r="I50" s="52">
        <f t="shared" si="19"/>
        <v>70</v>
      </c>
      <c r="J50" s="60">
        <v>90</v>
      </c>
      <c r="K50" s="61">
        <v>95</v>
      </c>
      <c r="L50" s="63">
        <v>100</v>
      </c>
      <c r="M50" s="52">
        <f t="shared" si="20"/>
        <v>100</v>
      </c>
      <c r="N50" s="53">
        <f t="shared" si="21"/>
        <v>170</v>
      </c>
      <c r="O50" s="49">
        <f t="shared" si="22"/>
        <v>212.77200000000002</v>
      </c>
      <c r="P50" s="54"/>
      <c r="Q50" s="51"/>
    </row>
    <row r="51" spans="2:17" ht="14.4">
      <c r="B51" s="36">
        <v>64.400000000000006</v>
      </c>
      <c r="C51" s="40" t="s">
        <v>61</v>
      </c>
      <c r="D51" s="38">
        <v>2001</v>
      </c>
      <c r="E51" s="41"/>
      <c r="F51" s="60">
        <v>55</v>
      </c>
      <c r="G51" s="85">
        <v>-60</v>
      </c>
      <c r="H51" s="60">
        <v>60</v>
      </c>
      <c r="I51" s="52">
        <f t="shared" si="19"/>
        <v>60</v>
      </c>
      <c r="J51" s="60">
        <v>75</v>
      </c>
      <c r="K51" s="85">
        <v>-80</v>
      </c>
      <c r="L51" s="60">
        <v>80</v>
      </c>
      <c r="M51" s="52">
        <f t="shared" si="20"/>
        <v>80</v>
      </c>
      <c r="N51" s="53">
        <f t="shared" si="21"/>
        <v>140</v>
      </c>
      <c r="O51" s="49">
        <f t="shared" si="22"/>
        <v>194.39000000000001</v>
      </c>
      <c r="P51" s="54"/>
      <c r="Q51" s="51"/>
    </row>
    <row r="52" spans="2:17" ht="14.4">
      <c r="B52" s="36">
        <v>102.2</v>
      </c>
      <c r="C52" s="40" t="s">
        <v>65</v>
      </c>
      <c r="D52" s="38">
        <v>1976</v>
      </c>
      <c r="E52" s="41"/>
      <c r="F52" s="60">
        <v>85</v>
      </c>
      <c r="G52" s="61">
        <v>90</v>
      </c>
      <c r="H52" s="84">
        <v>-95</v>
      </c>
      <c r="I52" s="52">
        <f t="shared" si="19"/>
        <v>90</v>
      </c>
      <c r="J52" s="60">
        <v>100</v>
      </c>
      <c r="K52" s="61">
        <v>105</v>
      </c>
      <c r="L52" s="63">
        <v>107</v>
      </c>
      <c r="M52" s="52">
        <f t="shared" si="20"/>
        <v>107</v>
      </c>
      <c r="N52" s="53">
        <f t="shared" si="21"/>
        <v>197</v>
      </c>
      <c r="O52" s="49">
        <f t="shared" si="22"/>
        <v>216.73940000000002</v>
      </c>
      <c r="P52" s="54"/>
      <c r="Q52" s="51"/>
    </row>
    <row r="53" spans="2:17" ht="15" thickBot="1">
      <c r="B53" s="36"/>
      <c r="C53" s="40"/>
      <c r="D53" s="38"/>
      <c r="E53" s="41"/>
      <c r="F53" s="84"/>
      <c r="G53" s="85"/>
      <c r="H53" s="86"/>
      <c r="I53" s="52">
        <f t="shared" si="19"/>
        <v>0</v>
      </c>
      <c r="J53" s="84"/>
      <c r="K53" s="85"/>
      <c r="L53" s="99"/>
      <c r="M53" s="52">
        <f t="shared" si="20"/>
        <v>0</v>
      </c>
      <c r="N53" s="53">
        <f t="shared" si="21"/>
        <v>0</v>
      </c>
      <c r="O53" s="49">
        <f t="shared" si="22"/>
        <v>0</v>
      </c>
      <c r="P53" s="54"/>
      <c r="Q53" s="51"/>
    </row>
    <row r="54" spans="2:17" ht="13.8" thickBot="1">
      <c r="B54" s="42"/>
      <c r="C54" s="46"/>
      <c r="D54" s="44"/>
      <c r="E54" s="45"/>
      <c r="F54" s="87"/>
      <c r="G54" s="88"/>
      <c r="H54" s="87"/>
      <c r="I54" s="55"/>
      <c r="J54" s="87"/>
      <c r="K54" s="88"/>
      <c r="L54" s="87"/>
      <c r="M54" s="55"/>
      <c r="N54" s="56"/>
      <c r="O54" s="57">
        <f>SUM(O48:O53)-MIN(O48:O53)</f>
        <v>990.82940000000008</v>
      </c>
      <c r="P54" s="58">
        <f>RANK(O54,($O$12,$O$19,$O$26,$O$33,$O$40,$O$47,$O$54,$O$61,$O$68))</f>
        <v>5</v>
      </c>
      <c r="Q54" s="51"/>
    </row>
    <row r="55" spans="2:17" ht="15" thickBot="1">
      <c r="B55" s="33">
        <v>119.9</v>
      </c>
      <c r="C55" s="34" t="s">
        <v>55</v>
      </c>
      <c r="D55" s="35">
        <v>1978</v>
      </c>
      <c r="E55" s="70" t="s">
        <v>19</v>
      </c>
      <c r="F55" s="59">
        <v>90</v>
      </c>
      <c r="G55" s="62">
        <v>100</v>
      </c>
      <c r="H55" s="83">
        <v>-105</v>
      </c>
      <c r="I55" s="47">
        <f t="shared" ref="I55:I60" si="23">IF(MAX(F55:H55)&lt;0,0,MAX(F55:H55))</f>
        <v>100</v>
      </c>
      <c r="J55" s="59">
        <v>115</v>
      </c>
      <c r="K55" s="62">
        <v>120</v>
      </c>
      <c r="L55" s="59">
        <v>125</v>
      </c>
      <c r="M55" s="47">
        <f t="shared" ref="M55:M60" si="24">IF(MAX(J55:L55)&lt;0,0,MAX(J55:L55))</f>
        <v>125</v>
      </c>
      <c r="N55" s="48">
        <f t="shared" ref="N55:N60" si="25">SUM(I55,M55)</f>
        <v>225</v>
      </c>
      <c r="O55" s="49">
        <f t="shared" ref="O55:O60" si="26">IF(ISNUMBER(B55), (IF(175.508&lt; B55,N55, TRUNC(10^(0.75194503*((LOG((B55/175.508)/LOG(10))*(LOG((B55/175.508)/LOG(10)))))),4)*N55)), 0)</f>
        <v>235.91249999999999</v>
      </c>
      <c r="P55" s="50"/>
      <c r="Q55" s="51"/>
    </row>
    <row r="56" spans="2:17" ht="14.4">
      <c r="B56" s="36">
        <v>107.9</v>
      </c>
      <c r="C56" s="37" t="s">
        <v>56</v>
      </c>
      <c r="D56" s="38">
        <v>1994</v>
      </c>
      <c r="E56" s="41"/>
      <c r="F56" s="60">
        <v>90</v>
      </c>
      <c r="G56" s="61">
        <v>98</v>
      </c>
      <c r="H56" s="84">
        <v>-105</v>
      </c>
      <c r="I56" s="52">
        <f t="shared" si="23"/>
        <v>98</v>
      </c>
      <c r="J56" s="60">
        <v>120</v>
      </c>
      <c r="K56" s="61">
        <v>130</v>
      </c>
      <c r="L56" s="60">
        <v>135</v>
      </c>
      <c r="M56" s="52">
        <f t="shared" si="24"/>
        <v>135</v>
      </c>
      <c r="N56" s="53">
        <f t="shared" si="25"/>
        <v>233</v>
      </c>
      <c r="O56" s="49">
        <f t="shared" si="26"/>
        <v>251.7099</v>
      </c>
      <c r="P56" s="50"/>
      <c r="Q56" s="51"/>
    </row>
    <row r="57" spans="2:17" ht="14.4">
      <c r="B57" s="36">
        <v>85.6</v>
      </c>
      <c r="C57" s="40" t="s">
        <v>62</v>
      </c>
      <c r="D57" s="38">
        <v>1981</v>
      </c>
      <c r="E57" s="41"/>
      <c r="F57" s="60">
        <v>40</v>
      </c>
      <c r="G57" s="61">
        <v>45</v>
      </c>
      <c r="H57" s="60">
        <v>47</v>
      </c>
      <c r="I57" s="52">
        <f t="shared" si="23"/>
        <v>47</v>
      </c>
      <c r="J57" s="60">
        <v>50</v>
      </c>
      <c r="K57" s="61">
        <v>55</v>
      </c>
      <c r="L57" s="63">
        <v>57</v>
      </c>
      <c r="M57" s="52">
        <f t="shared" si="24"/>
        <v>57</v>
      </c>
      <c r="N57" s="53">
        <f t="shared" si="25"/>
        <v>104</v>
      </c>
      <c r="O57" s="49">
        <f t="shared" si="26"/>
        <v>123.06319999999999</v>
      </c>
      <c r="P57" s="54"/>
      <c r="Q57" s="51"/>
    </row>
    <row r="58" spans="2:17" ht="14.4">
      <c r="B58" s="36">
        <v>99.5</v>
      </c>
      <c r="C58" s="40" t="s">
        <v>26</v>
      </c>
      <c r="D58" s="38">
        <v>1975</v>
      </c>
      <c r="E58" s="41"/>
      <c r="F58" s="60">
        <v>65</v>
      </c>
      <c r="G58" s="61">
        <v>70</v>
      </c>
      <c r="H58" s="84">
        <v>-75</v>
      </c>
      <c r="I58" s="52">
        <f t="shared" si="23"/>
        <v>70</v>
      </c>
      <c r="J58" s="60">
        <v>80</v>
      </c>
      <c r="K58" s="105">
        <v>88</v>
      </c>
      <c r="L58" s="86">
        <v>-91</v>
      </c>
      <c r="M58" s="52">
        <f t="shared" si="24"/>
        <v>88</v>
      </c>
      <c r="N58" s="53">
        <f t="shared" si="25"/>
        <v>158</v>
      </c>
      <c r="O58" s="49">
        <f t="shared" si="26"/>
        <v>175.5222</v>
      </c>
      <c r="P58" s="54"/>
      <c r="Q58" s="51"/>
    </row>
    <row r="59" spans="2:17" ht="14.4">
      <c r="B59" s="36">
        <v>90.4</v>
      </c>
      <c r="C59" s="40" t="s">
        <v>27</v>
      </c>
      <c r="D59" s="38">
        <v>1983</v>
      </c>
      <c r="E59" s="41"/>
      <c r="F59" s="60">
        <v>85</v>
      </c>
      <c r="G59" s="61">
        <v>90</v>
      </c>
      <c r="H59" s="60">
        <v>100</v>
      </c>
      <c r="I59" s="52">
        <f t="shared" si="23"/>
        <v>100</v>
      </c>
      <c r="J59" s="60">
        <v>100</v>
      </c>
      <c r="K59" s="61">
        <v>110</v>
      </c>
      <c r="L59" s="106">
        <v>0</v>
      </c>
      <c r="M59" s="52">
        <f t="shared" si="24"/>
        <v>110</v>
      </c>
      <c r="N59" s="53">
        <f t="shared" si="25"/>
        <v>210</v>
      </c>
      <c r="O59" s="49">
        <f t="shared" si="26"/>
        <v>242.44500000000002</v>
      </c>
      <c r="P59" s="54"/>
      <c r="Q59" s="51"/>
    </row>
    <row r="60" spans="2:17" ht="15" thickBot="1">
      <c r="B60" s="36">
        <v>82.3</v>
      </c>
      <c r="C60" s="40" t="s">
        <v>66</v>
      </c>
      <c r="D60" s="38">
        <v>1966</v>
      </c>
      <c r="E60" s="41"/>
      <c r="F60" s="60">
        <v>55</v>
      </c>
      <c r="G60" s="61">
        <v>60</v>
      </c>
      <c r="H60" s="86">
        <v>0</v>
      </c>
      <c r="I60" s="52">
        <f t="shared" si="23"/>
        <v>60</v>
      </c>
      <c r="J60" s="60">
        <v>75</v>
      </c>
      <c r="K60" s="61">
        <v>80</v>
      </c>
      <c r="L60" s="63">
        <v>85</v>
      </c>
      <c r="M60" s="52">
        <f t="shared" si="24"/>
        <v>85</v>
      </c>
      <c r="N60" s="53">
        <f t="shared" si="25"/>
        <v>145</v>
      </c>
      <c r="O60" s="49">
        <f t="shared" si="26"/>
        <v>174.85550000000001</v>
      </c>
      <c r="P60" s="54"/>
      <c r="Q60" s="51"/>
    </row>
    <row r="61" spans="2:17" ht="13.8" thickBot="1">
      <c r="B61" s="42"/>
      <c r="C61" s="46"/>
      <c r="D61" s="44"/>
      <c r="E61" s="45"/>
      <c r="F61" s="87"/>
      <c r="G61" s="88"/>
      <c r="H61" s="87"/>
      <c r="I61" s="55"/>
      <c r="J61" s="87"/>
      <c r="K61" s="88"/>
      <c r="L61" s="87"/>
      <c r="M61" s="55"/>
      <c r="N61" s="56"/>
      <c r="O61" s="57">
        <f>SUM(O55:O60)-MIN(O55:O60)</f>
        <v>1080.4450999999999</v>
      </c>
      <c r="P61" s="58">
        <f>RANK(O61,($O$12,$O$19,$O$26,$O$33,$O$40,$O$47,$O$54,$O$61,$O$68))</f>
        <v>4</v>
      </c>
      <c r="Q61" s="51"/>
    </row>
    <row r="62" spans="2:17" ht="15" thickBot="1">
      <c r="B62" s="33"/>
      <c r="C62" s="34"/>
      <c r="D62" s="35"/>
      <c r="E62" s="70"/>
      <c r="F62" s="83"/>
      <c r="G62" s="92"/>
      <c r="H62" s="83"/>
      <c r="I62" s="47">
        <f t="shared" ref="I62:I67" si="27">IF(MAX(F62:H62)&lt;0,0,MAX(F62:H62))</f>
        <v>0</v>
      </c>
      <c r="J62" s="83"/>
      <c r="K62" s="92"/>
      <c r="L62" s="93"/>
      <c r="M62" s="47">
        <f t="shared" ref="M62:M67" si="28">IF(MAX(J62:L62)&lt;0,0,MAX(J62:L62))</f>
        <v>0</v>
      </c>
      <c r="N62" s="48">
        <f t="shared" ref="N62:N67" si="29">SUM(I62,M62)</f>
        <v>0</v>
      </c>
      <c r="O62" s="49">
        <f t="shared" ref="O62:O67" si="30">IF(ISNUMBER(B62), (IF(175.508&lt; B62,N62, TRUNC(10^(0.75194503*((LOG((B62/175.508)/LOG(10))*(LOG((B62/175.508)/LOG(10)))))),4)*N62)), 0)</f>
        <v>0</v>
      </c>
      <c r="P62" s="50"/>
      <c r="Q62" s="51"/>
    </row>
    <row r="63" spans="2:17" ht="14.4">
      <c r="B63" s="36"/>
      <c r="C63" s="37"/>
      <c r="D63" s="38"/>
      <c r="E63" s="41"/>
      <c r="F63" s="84"/>
      <c r="G63" s="85"/>
      <c r="H63" s="86"/>
      <c r="I63" s="52">
        <f t="shared" si="27"/>
        <v>0</v>
      </c>
      <c r="J63" s="84"/>
      <c r="K63" s="85"/>
      <c r="L63" s="90"/>
      <c r="M63" s="52">
        <f t="shared" si="28"/>
        <v>0</v>
      </c>
      <c r="N63" s="53">
        <f t="shared" si="29"/>
        <v>0</v>
      </c>
      <c r="O63" s="49">
        <f t="shared" si="30"/>
        <v>0</v>
      </c>
      <c r="P63" s="50"/>
      <c r="Q63" s="51"/>
    </row>
    <row r="64" spans="2:17" ht="14.4">
      <c r="B64" s="36"/>
      <c r="C64" s="40"/>
      <c r="D64" s="38"/>
      <c r="E64" s="41"/>
      <c r="F64" s="84"/>
      <c r="G64" s="85"/>
      <c r="H64" s="84"/>
      <c r="I64" s="20">
        <f t="shared" si="27"/>
        <v>0</v>
      </c>
      <c r="J64" s="84"/>
      <c r="K64" s="85"/>
      <c r="L64" s="99"/>
      <c r="M64" s="20">
        <f t="shared" si="28"/>
        <v>0</v>
      </c>
      <c r="N64" s="21">
        <f t="shared" si="29"/>
        <v>0</v>
      </c>
      <c r="O64" s="18">
        <f t="shared" si="30"/>
        <v>0</v>
      </c>
      <c r="P64" s="27"/>
    </row>
    <row r="65" spans="2:18" ht="14.4">
      <c r="B65" s="36"/>
      <c r="C65" s="40"/>
      <c r="D65" s="38"/>
      <c r="E65" s="41"/>
      <c r="F65" s="84"/>
      <c r="G65" s="85"/>
      <c r="H65" s="84"/>
      <c r="I65" s="20">
        <f t="shared" si="27"/>
        <v>0</v>
      </c>
      <c r="J65" s="84"/>
      <c r="K65" s="85"/>
      <c r="L65" s="84"/>
      <c r="M65" s="20">
        <f t="shared" si="28"/>
        <v>0</v>
      </c>
      <c r="N65" s="21">
        <f t="shared" si="29"/>
        <v>0</v>
      </c>
      <c r="O65" s="18">
        <f t="shared" si="30"/>
        <v>0</v>
      </c>
      <c r="P65" s="27"/>
    </row>
    <row r="66" spans="2:18" ht="14.4">
      <c r="B66" s="36"/>
      <c r="C66" s="40"/>
      <c r="D66" s="38"/>
      <c r="E66" s="41"/>
      <c r="F66" s="84"/>
      <c r="G66" s="85"/>
      <c r="H66" s="90"/>
      <c r="I66" s="52">
        <f t="shared" si="27"/>
        <v>0</v>
      </c>
      <c r="J66" s="84"/>
      <c r="K66" s="85"/>
      <c r="L66" s="99"/>
      <c r="M66" s="52">
        <f t="shared" si="28"/>
        <v>0</v>
      </c>
      <c r="N66" s="53">
        <f t="shared" si="29"/>
        <v>0</v>
      </c>
      <c r="O66" s="49">
        <f t="shared" si="30"/>
        <v>0</v>
      </c>
      <c r="P66" s="68"/>
      <c r="Q66" s="69"/>
      <c r="R66" s="69"/>
    </row>
    <row r="67" spans="2:18" ht="15" thickBot="1">
      <c r="B67" s="36"/>
      <c r="C67" s="40"/>
      <c r="D67" s="38"/>
      <c r="E67" s="41"/>
      <c r="F67" s="84"/>
      <c r="G67" s="96"/>
      <c r="H67" s="86"/>
      <c r="I67" s="52">
        <f t="shared" si="27"/>
        <v>0</v>
      </c>
      <c r="J67" s="84"/>
      <c r="K67" s="85"/>
      <c r="L67" s="100"/>
      <c r="M67" s="52">
        <f t="shared" si="28"/>
        <v>0</v>
      </c>
      <c r="N67" s="53">
        <f t="shared" si="29"/>
        <v>0</v>
      </c>
      <c r="O67" s="49">
        <f t="shared" si="30"/>
        <v>0</v>
      </c>
      <c r="P67" s="68"/>
      <c r="Q67" s="69"/>
      <c r="R67" s="69"/>
    </row>
    <row r="68" spans="2:18" ht="13.8" thickBot="1">
      <c r="B68" s="42"/>
      <c r="C68" s="46"/>
      <c r="D68" s="44"/>
      <c r="E68" s="45"/>
      <c r="F68" s="97"/>
      <c r="G68" s="98"/>
      <c r="H68" s="97"/>
      <c r="I68" s="22"/>
      <c r="J68" s="97"/>
      <c r="K68" s="98"/>
      <c r="L68" s="97"/>
      <c r="M68" s="22"/>
      <c r="N68" s="23"/>
      <c r="O68" s="19">
        <f>SUM(O62:O67)-MIN(O62:O67)</f>
        <v>0</v>
      </c>
      <c r="P68" s="28">
        <f>RANK(O68,($O$12,$O$19,$O$26,$O$33,$O$40,$O$47,$O$54,$O$61,$O$68))</f>
        <v>9</v>
      </c>
    </row>
    <row r="69" spans="2:18" ht="13.5" customHeight="1" thickBot="1">
      <c r="P69"/>
    </row>
    <row r="70" spans="2:18">
      <c r="B70" s="71" t="s">
        <v>68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29"/>
    </row>
    <row r="71" spans="2:18">
      <c r="B71" s="73" t="s">
        <v>69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30"/>
    </row>
    <row r="72" spans="2:18" ht="13.8" thickBot="1">
      <c r="B72" s="75" t="s">
        <v>67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31"/>
    </row>
  </sheetData>
  <mergeCells count="7">
    <mergeCell ref="B70:O70"/>
    <mergeCell ref="B71:O71"/>
    <mergeCell ref="B72:O72"/>
    <mergeCell ref="B1:O1"/>
    <mergeCell ref="B2:C2"/>
    <mergeCell ref="M2:O2"/>
    <mergeCell ref="D2:L2"/>
  </mergeCells>
  <phoneticPr fontId="10" type="noConversion"/>
  <conditionalFormatting sqref="F6:H68">
    <cfRule type="cellIs" dxfId="1" priority="2" operator="lessThan">
      <formula>0</formula>
    </cfRule>
  </conditionalFormatting>
  <conditionalFormatting sqref="J6:L68">
    <cfRule type="cellIs" dxfId="0" priority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O12 O19 O26 O33 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Lenovo</cp:lastModifiedBy>
  <dcterms:created xsi:type="dcterms:W3CDTF">2017-01-22T21:04:49Z</dcterms:created>
  <dcterms:modified xsi:type="dcterms:W3CDTF">2021-06-13T07:40:48Z</dcterms:modified>
</cp:coreProperties>
</file>